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Koster\word\Internetpräsentation\Werke\"/>
    </mc:Choice>
  </mc:AlternateContent>
  <xr:revisionPtr revIDLastSave="0" documentId="8_{E11C8C27-A264-40C4-B4EB-17FD39B9BB58}" xr6:coauthVersionLast="47" xr6:coauthVersionMax="47" xr10:uidLastSave="{00000000-0000-0000-0000-000000000000}"/>
  <bookViews>
    <workbookView xWindow="-120" yWindow="-120" windowWidth="29040" windowHeight="15720" xr2:uid="{DFFF9064-48FB-4A11-B84B-7AA3675F15E5}"/>
  </bookViews>
  <sheets>
    <sheet name="Tabelle1" sheetId="1" r:id="rId1"/>
    <sheet name="Tabelle2" sheetId="2" r:id="rId2"/>
    <sheet name="Tabelle3" sheetId="3" r:id="rId3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" i="1" l="1"/>
  <c r="I21" i="1"/>
  <c r="J21" i="1"/>
  <c r="J23" i="1"/>
  <c r="E32" i="1"/>
  <c r="I32" i="1"/>
  <c r="G32" i="1"/>
  <c r="J32" i="1"/>
  <c r="J34" i="1"/>
  <c r="G31" i="1"/>
  <c r="G21" i="1"/>
  <c r="G20" i="1"/>
  <c r="G5" i="1"/>
  <c r="J29" i="1"/>
  <c r="D13" i="1"/>
  <c r="D15" i="1"/>
  <c r="B21" i="1"/>
  <c r="I13" i="1"/>
  <c r="J13" i="1"/>
  <c r="J11" i="1"/>
  <c r="J9" i="1"/>
  <c r="G13" i="1"/>
  <c r="G11" i="1"/>
  <c r="G9" i="1"/>
  <c r="A8" i="1"/>
  <c r="F8" i="1"/>
  <c r="I34" i="1"/>
  <c r="H34" i="1"/>
  <c r="I23" i="1"/>
  <c r="H23" i="1"/>
  <c r="E21" i="1"/>
  <c r="E22" i="1"/>
  <c r="E23" i="1"/>
  <c r="E31" i="1"/>
  <c r="B28" i="1"/>
  <c r="E28" i="1"/>
  <c r="E33" i="1"/>
  <c r="E35" i="1"/>
  <c r="B35" i="1"/>
</calcChain>
</file>

<file path=xl/sharedStrings.xml><?xml version="1.0" encoding="utf-8"?>
<sst xmlns="http://schemas.openxmlformats.org/spreadsheetml/2006/main" count="48" uniqueCount="33">
  <si>
    <t>Zählerstand alt:</t>
  </si>
  <si>
    <t>Zählerstand neu:</t>
  </si>
  <si>
    <t>Verbrauchsgebühren Wasserversorgung</t>
  </si>
  <si>
    <t>Preis/m³</t>
  </si>
  <si>
    <t>Verbrauch in m³</t>
  </si>
  <si>
    <t>Verbrauch in m³:</t>
  </si>
  <si>
    <t>m³</t>
  </si>
  <si>
    <t>x</t>
  </si>
  <si>
    <t>Summe</t>
  </si>
  <si>
    <t>Wiederkehrender Beitrag Niederschlagswasser</t>
  </si>
  <si>
    <t>Gesamt</t>
  </si>
  <si>
    <t>Monate</t>
  </si>
  <si>
    <t>Anwesen:</t>
  </si>
  <si>
    <t>Zeitraum:</t>
  </si>
  <si>
    <t>Beitragspflichtige Fläche in m² lt. Bescheid:</t>
  </si>
  <si>
    <t>Gesamtverbrauch:</t>
  </si>
  <si>
    <t>Zählerwechsel</t>
  </si>
  <si>
    <t>ja</t>
  </si>
  <si>
    <t>nein</t>
  </si>
  <si>
    <t>Summe Verbrauchsgebühren</t>
  </si>
  <si>
    <t>Summe Wiederkehrende Beiträge</t>
  </si>
  <si>
    <t>bisher geleistete Zahlungen</t>
  </si>
  <si>
    <t>Wiederkehrender Beitrag Wasserversorgung</t>
  </si>
  <si>
    <t>Mietparteien</t>
  </si>
  <si>
    <t>Benutzungsgebühren Schmutzwasser</t>
  </si>
  <si>
    <t>Anzahl Mietparteien</t>
  </si>
  <si>
    <t>Anteil bei</t>
  </si>
  <si>
    <t>+</t>
  </si>
  <si>
    <t>7 % MwSt.</t>
  </si>
  <si>
    <t>Jahresbeitrag : 365 Tage</t>
  </si>
  <si>
    <t>Preis/Tag</t>
  </si>
  <si>
    <t>Beitrag/Tag</t>
  </si>
  <si>
    <t>Mietabrechnung Wasser/Kanal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</si>
</sst>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74" formatCode="#,##0.00\ &quot;€&quot;"/>
    <numFmt numFmtId="180" formatCode="#,##0.0000\ &quot;€&quot;"/>
    <numFmt numFmtId="181" formatCode="#,##0.00000\ &quot;€&quot;"/>
  </numFmts>
  <fonts count="9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174" fontId="1" fillId="0" borderId="0" xfId="0" applyNumberFormat="1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174" fontId="1" fillId="0" borderId="0" xfId="0" applyNumberFormat="1" applyFont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/>
    </xf>
    <xf numFmtId="174" fontId="2" fillId="0" borderId="0" xfId="0" applyNumberFormat="1" applyFont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174" fontId="1" fillId="0" borderId="0" xfId="0" applyNumberFormat="1" applyFont="1" applyBorder="1" applyAlignment="1" applyProtection="1">
      <alignment horizontal="right" vertical="center"/>
    </xf>
    <xf numFmtId="174" fontId="1" fillId="0" borderId="0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174" fontId="1" fillId="0" borderId="0" xfId="0" applyNumberFormat="1" applyFont="1" applyFill="1" applyBorder="1" applyAlignment="1" applyProtection="1">
      <alignment horizontal="right" vertical="center"/>
    </xf>
    <xf numFmtId="8" fontId="1" fillId="0" borderId="0" xfId="0" applyNumberFormat="1" applyFont="1" applyBorder="1" applyAlignment="1" applyProtection="1">
      <alignment horizontal="center" vertical="center"/>
    </xf>
    <xf numFmtId="174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vertical="center"/>
    </xf>
    <xf numFmtId="174" fontId="3" fillId="0" borderId="0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174" fontId="1" fillId="0" borderId="0" xfId="0" applyNumberFormat="1" applyFont="1" applyAlignment="1" applyProtection="1">
      <alignment horizontal="center" vertical="center"/>
    </xf>
    <xf numFmtId="174" fontId="1" fillId="0" borderId="0" xfId="0" applyNumberFormat="1" applyFont="1" applyAlignment="1" applyProtection="1">
      <alignment horizontal="right" vertical="center" indent="2"/>
    </xf>
    <xf numFmtId="174" fontId="2" fillId="0" borderId="0" xfId="0" applyNumberFormat="1" applyFont="1" applyAlignment="1" applyProtection="1">
      <alignment horizontal="right" vertical="center" indent="2"/>
    </xf>
    <xf numFmtId="49" fontId="1" fillId="0" borderId="0" xfId="0" applyNumberFormat="1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1" fillId="2" borderId="0" xfId="0" applyFont="1" applyFill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left"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174" fontId="2" fillId="0" borderId="0" xfId="0" applyNumberFormat="1" applyFont="1" applyBorder="1" applyAlignment="1" applyProtection="1">
      <alignment horizontal="left" vertical="center"/>
    </xf>
    <xf numFmtId="174" fontId="1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74" fontId="1" fillId="0" borderId="0" xfId="0" applyNumberFormat="1" applyFont="1" applyBorder="1" applyAlignment="1" applyProtection="1">
      <alignment horizontal="right" vertical="center" indent="2"/>
    </xf>
    <xf numFmtId="8" fontId="5" fillId="0" borderId="0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174" fontId="4" fillId="0" borderId="0" xfId="0" applyNumberFormat="1" applyFont="1" applyAlignment="1" applyProtection="1">
      <alignment horizontal="center" vertical="center"/>
    </xf>
    <xf numFmtId="0" fontId="4" fillId="2" borderId="0" xfId="0" applyNumberFormat="1" applyFont="1" applyFill="1" applyAlignment="1" applyProtection="1">
      <alignment horizontal="center" vertical="center"/>
      <protection locked="0"/>
    </xf>
    <xf numFmtId="174" fontId="4" fillId="0" borderId="0" xfId="0" applyNumberFormat="1" applyFont="1" applyBorder="1" applyAlignment="1" applyProtection="1">
      <alignment horizontal="center" vertical="center"/>
    </xf>
    <xf numFmtId="174" fontId="4" fillId="0" borderId="0" xfId="0" applyNumberFormat="1" applyFont="1" applyAlignment="1" applyProtection="1">
      <alignment horizontal="right" vertical="center" indent="2"/>
    </xf>
    <xf numFmtId="174" fontId="2" fillId="0" borderId="0" xfId="0" applyNumberFormat="1" applyFont="1" applyAlignment="1" applyProtection="1">
      <alignment horizontal="right" vertical="center"/>
    </xf>
    <xf numFmtId="174" fontId="8" fillId="0" borderId="0" xfId="0" applyNumberFormat="1" applyFont="1" applyAlignment="1" applyProtection="1">
      <alignment horizontal="right" vertical="center"/>
    </xf>
    <xf numFmtId="174" fontId="8" fillId="2" borderId="0" xfId="0" applyNumberFormat="1" applyFont="1" applyFill="1" applyAlignment="1" applyProtection="1">
      <alignment horizontal="right" vertical="center"/>
      <protection locked="0"/>
    </xf>
    <xf numFmtId="174" fontId="3" fillId="0" borderId="0" xfId="0" applyNumberFormat="1" applyFont="1" applyAlignment="1" applyProtection="1">
      <alignment horizontal="right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174" fontId="2" fillId="0" borderId="0" xfId="0" applyNumberFormat="1" applyFont="1" applyBorder="1" applyAlignment="1" applyProtection="1">
      <alignment vertical="center"/>
    </xf>
    <xf numFmtId="174" fontId="1" fillId="0" borderId="0" xfId="0" applyNumberFormat="1" applyFont="1" applyBorder="1" applyAlignment="1" applyProtection="1">
      <alignment vertical="center"/>
    </xf>
    <xf numFmtId="180" fontId="4" fillId="0" borderId="0" xfId="0" applyNumberFormat="1" applyFont="1" applyAlignment="1" applyProtection="1">
      <alignment horizontal="right" vertical="center" indent="2"/>
    </xf>
    <xf numFmtId="180" fontId="1" fillId="0" borderId="0" xfId="0" applyNumberFormat="1" applyFont="1" applyAlignment="1" applyProtection="1">
      <alignment horizontal="center" vertical="center"/>
    </xf>
    <xf numFmtId="0" fontId="1" fillId="4" borderId="0" xfId="0" applyFont="1" applyFill="1" applyAlignment="1" applyProtection="1">
      <alignment vertical="center"/>
    </xf>
    <xf numFmtId="181" fontId="1" fillId="0" borderId="0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textRotation="90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right" textRotation="90"/>
    </xf>
  </cellXfs>
  <cellStyles count="1">
    <cellStyle name="Standard" xfId="0" builtinId="0"/>
  </cellStyles>
  <dxfs count="4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7D7EB-3F42-4DB9-9F9D-472125CF8797}">
  <dimension ref="A1:N15850"/>
  <sheetViews>
    <sheetView tabSelected="1" zoomScaleNormal="100" zoomScaleSheetLayoutView="100" workbookViewId="0">
      <selection activeCell="J29" sqref="J29"/>
    </sheetView>
  </sheetViews>
  <sheetFormatPr baseColWidth="10" defaultColWidth="0" defaultRowHeight="15" zeroHeight="1" x14ac:dyDescent="0.2"/>
  <cols>
    <col min="1" max="1" width="3.42578125" style="1" customWidth="1"/>
    <col min="2" max="2" width="20.28515625" style="1" customWidth="1"/>
    <col min="3" max="3" width="2.85546875" style="3" customWidth="1"/>
    <col min="4" max="4" width="21.42578125" style="1" customWidth="1"/>
    <col min="5" max="5" width="21.42578125" style="4" customWidth="1"/>
    <col min="6" max="6" width="6.5703125" style="1" customWidth="1"/>
    <col min="7" max="7" width="20.28515625" style="1" customWidth="1"/>
    <col min="8" max="8" width="2.85546875" style="1" customWidth="1"/>
    <col min="9" max="10" width="21.42578125" style="1" customWidth="1"/>
    <col min="11" max="16384" width="0" style="1" hidden="1"/>
  </cols>
  <sheetData>
    <row r="1" spans="1:14" ht="24.75" customHeight="1" x14ac:dyDescent="0.2">
      <c r="B1" s="59" t="s">
        <v>32</v>
      </c>
      <c r="C1" s="59"/>
      <c r="D1" s="59"/>
      <c r="E1" s="59"/>
      <c r="F1" s="59"/>
      <c r="G1" s="59"/>
      <c r="H1" s="59"/>
      <c r="I1" s="59"/>
      <c r="J1" s="59"/>
    </row>
    <row r="2" spans="1:14" ht="15" customHeight="1" x14ac:dyDescent="0.2">
      <c r="B2" s="28"/>
      <c r="C2" s="28"/>
      <c r="D2" s="28"/>
      <c r="E2" s="28"/>
    </row>
    <row r="3" spans="1:14" ht="15" customHeight="1" x14ac:dyDescent="0.2">
      <c r="B3" s="2" t="s">
        <v>12</v>
      </c>
      <c r="D3" s="60"/>
      <c r="E3" s="60"/>
      <c r="L3" s="13" t="s">
        <v>23</v>
      </c>
      <c r="M3" s="13" t="s">
        <v>11</v>
      </c>
      <c r="N3" s="13" t="s">
        <v>16</v>
      </c>
    </row>
    <row r="4" spans="1:14" ht="15" customHeight="1" x14ac:dyDescent="0.2">
      <c r="B4" s="2"/>
      <c r="D4" s="27"/>
      <c r="E4" s="27"/>
      <c r="L4" s="13">
        <v>1</v>
      </c>
      <c r="M4" s="13">
        <v>1</v>
      </c>
      <c r="N4" s="13" t="s">
        <v>17</v>
      </c>
    </row>
    <row r="5" spans="1:14" ht="15" customHeight="1" x14ac:dyDescent="0.2">
      <c r="B5" s="2" t="s">
        <v>13</v>
      </c>
      <c r="D5" s="61"/>
      <c r="E5" s="61"/>
      <c r="G5" s="2" t="str">
        <f>IF(I5&gt;1,"Tage","Tag")</f>
        <v>Tage</v>
      </c>
      <c r="I5" s="57">
        <v>365</v>
      </c>
      <c r="K5" s="13">
        <v>2</v>
      </c>
      <c r="L5" s="13">
        <v>2</v>
      </c>
      <c r="M5" s="13" t="s">
        <v>18</v>
      </c>
    </row>
    <row r="6" spans="1:14" ht="15" customHeight="1" x14ac:dyDescent="0.2">
      <c r="B6" s="2"/>
      <c r="D6" s="27"/>
      <c r="E6" s="27"/>
      <c r="L6" s="13">
        <v>3</v>
      </c>
      <c r="M6" s="13">
        <v>3</v>
      </c>
      <c r="N6" s="13"/>
    </row>
    <row r="7" spans="1:14" ht="15" customHeight="1" x14ac:dyDescent="0.2">
      <c r="B7" s="2" t="s">
        <v>25</v>
      </c>
      <c r="D7" s="33"/>
      <c r="E7" s="34"/>
      <c r="G7" s="2" t="s">
        <v>16</v>
      </c>
      <c r="H7" s="5"/>
      <c r="I7" s="52" t="s">
        <v>18</v>
      </c>
      <c r="J7" s="8"/>
      <c r="L7" s="13">
        <v>4</v>
      </c>
      <c r="M7" s="13">
        <v>4</v>
      </c>
      <c r="N7" s="13"/>
    </row>
    <row r="8" spans="1:14" ht="15" customHeight="1" x14ac:dyDescent="0.2">
      <c r="A8" s="62" t="str">
        <f>IF(I7="ja","alter Zähler"," ")</f>
        <v xml:space="preserve"> </v>
      </c>
      <c r="B8" s="2"/>
      <c r="F8" s="66" t="str">
        <f>IF(I7="ja","neuer Zähler"," ")</f>
        <v xml:space="preserve"> </v>
      </c>
      <c r="G8" s="35"/>
      <c r="H8" s="36"/>
      <c r="J8" s="37"/>
      <c r="L8" s="13">
        <v>5</v>
      </c>
      <c r="M8" s="13">
        <v>5</v>
      </c>
      <c r="N8" s="13"/>
    </row>
    <row r="9" spans="1:14" ht="15" customHeight="1" x14ac:dyDescent="0.2">
      <c r="A9" s="62"/>
      <c r="B9" s="2" t="s">
        <v>0</v>
      </c>
      <c r="C9" s="5"/>
      <c r="D9" s="29"/>
      <c r="E9" s="6" t="s">
        <v>6</v>
      </c>
      <c r="F9" s="66"/>
      <c r="G9" s="35" t="str">
        <f>IF(I7="Ja","Zählerstand alt."," ")</f>
        <v xml:space="preserve"> </v>
      </c>
      <c r="H9" s="36"/>
      <c r="J9" s="38" t="str">
        <f>IF($I$7="ja","m³"," ")</f>
        <v xml:space="preserve"> </v>
      </c>
      <c r="L9" s="13">
        <v>6</v>
      </c>
      <c r="M9" s="13">
        <v>6</v>
      </c>
      <c r="N9" s="13"/>
    </row>
    <row r="10" spans="1:14" ht="15" customHeight="1" x14ac:dyDescent="0.2">
      <c r="A10" s="62"/>
      <c r="B10" s="2"/>
      <c r="C10" s="5"/>
      <c r="D10" s="7"/>
      <c r="E10" s="6"/>
      <c r="F10" s="66"/>
      <c r="G10" s="35"/>
      <c r="H10" s="36"/>
      <c r="J10" s="38"/>
      <c r="L10" s="13"/>
      <c r="M10" s="13">
        <v>7</v>
      </c>
      <c r="N10" s="13"/>
    </row>
    <row r="11" spans="1:14" ht="15" customHeight="1" x14ac:dyDescent="0.2">
      <c r="A11" s="62"/>
      <c r="B11" s="2" t="s">
        <v>1</v>
      </c>
      <c r="C11" s="5"/>
      <c r="D11" s="29"/>
      <c r="E11" s="6" t="s">
        <v>6</v>
      </c>
      <c r="F11" s="66"/>
      <c r="G11" s="35" t="str">
        <f>IF(I7="ja","Zählerstand neu:"," ")</f>
        <v xml:space="preserve"> </v>
      </c>
      <c r="H11" s="36"/>
      <c r="J11" s="38" t="str">
        <f>IF($I$7="ja","m³"," ")</f>
        <v xml:space="preserve"> </v>
      </c>
      <c r="L11" s="13"/>
      <c r="M11" s="13">
        <v>8</v>
      </c>
      <c r="N11" s="13"/>
    </row>
    <row r="12" spans="1:14" ht="15" customHeight="1" x14ac:dyDescent="0.2">
      <c r="A12" s="62"/>
      <c r="B12" s="2"/>
      <c r="C12" s="5"/>
      <c r="D12" s="7"/>
      <c r="E12" s="6"/>
      <c r="F12" s="66"/>
      <c r="G12" s="35"/>
      <c r="H12" s="36"/>
      <c r="J12" s="38"/>
      <c r="L12" s="13"/>
      <c r="M12" s="13">
        <v>9</v>
      </c>
      <c r="N12" s="13"/>
    </row>
    <row r="13" spans="1:14" ht="15" customHeight="1" x14ac:dyDescent="0.2">
      <c r="A13" s="62"/>
      <c r="B13" s="2" t="s">
        <v>5</v>
      </c>
      <c r="C13" s="5"/>
      <c r="D13" s="2">
        <f>D11-D9</f>
        <v>0</v>
      </c>
      <c r="E13" s="8" t="s">
        <v>6</v>
      </c>
      <c r="F13" s="66"/>
      <c r="G13" s="35" t="str">
        <f>IF(I7="ja","Verbrauch in m³:"," ")</f>
        <v xml:space="preserve"> </v>
      </c>
      <c r="H13" s="36"/>
      <c r="I13" s="35" t="str">
        <f>IF(I7="Ja",I11-I9," ")</f>
        <v xml:space="preserve"> </v>
      </c>
      <c r="J13" s="37" t="str">
        <f>IF($I$7="ja","m³"," ")</f>
        <v xml:space="preserve"> </v>
      </c>
      <c r="L13" s="13"/>
      <c r="M13" s="13">
        <v>10</v>
      </c>
      <c r="N13" s="13"/>
    </row>
    <row r="14" spans="1:14" ht="15" customHeight="1" x14ac:dyDescent="0.2">
      <c r="B14" s="2"/>
      <c r="C14" s="5"/>
      <c r="D14" s="2"/>
      <c r="E14" s="8"/>
      <c r="H14" s="3"/>
      <c r="J14" s="6"/>
      <c r="L14" s="13"/>
      <c r="M14" s="13">
        <v>11</v>
      </c>
      <c r="N14" s="13"/>
    </row>
    <row r="15" spans="1:14" ht="15" customHeight="1" x14ac:dyDescent="0.2">
      <c r="B15" s="2" t="s">
        <v>15</v>
      </c>
      <c r="C15" s="5"/>
      <c r="D15" s="2">
        <f>IF(I7="ja",D13+I13,D13)</f>
        <v>0</v>
      </c>
      <c r="E15" s="8" t="s">
        <v>6</v>
      </c>
      <c r="L15" s="13"/>
      <c r="M15" s="13">
        <v>12</v>
      </c>
      <c r="N15" s="13"/>
    </row>
    <row r="16" spans="1:14" ht="15" customHeight="1" x14ac:dyDescent="0.2">
      <c r="L16" s="13"/>
      <c r="M16" s="13"/>
      <c r="N16" s="13"/>
    </row>
    <row r="17" spans="2:10" ht="15" customHeight="1" x14ac:dyDescent="0.2"/>
    <row r="18" spans="2:10" ht="15" customHeight="1" x14ac:dyDescent="0.2">
      <c r="B18" s="30" t="s">
        <v>2</v>
      </c>
      <c r="C18" s="31"/>
      <c r="D18" s="31"/>
      <c r="E18" s="32"/>
      <c r="G18" s="63" t="s">
        <v>22</v>
      </c>
      <c r="H18" s="64"/>
      <c r="I18" s="64"/>
      <c r="J18" s="65"/>
    </row>
    <row r="19" spans="2:10" ht="15" customHeight="1" x14ac:dyDescent="0.2">
      <c r="B19" s="9"/>
      <c r="C19" s="10"/>
      <c r="D19" s="9"/>
      <c r="E19" s="11"/>
      <c r="G19" s="14"/>
      <c r="H19" s="15"/>
      <c r="I19" s="14"/>
      <c r="J19" s="16"/>
    </row>
    <row r="20" spans="2:10" ht="15" customHeight="1" x14ac:dyDescent="0.2">
      <c r="B20" s="10" t="s">
        <v>4</v>
      </c>
      <c r="C20" s="10"/>
      <c r="D20" s="10" t="s">
        <v>3</v>
      </c>
      <c r="E20" s="12" t="s">
        <v>8</v>
      </c>
      <c r="G20" s="17" t="str">
        <f>IF(I5&gt;1,"Tage","Tag")</f>
        <v>Tage</v>
      </c>
      <c r="H20" s="15"/>
      <c r="I20" s="15" t="s">
        <v>31</v>
      </c>
      <c r="J20" s="18" t="s">
        <v>8</v>
      </c>
    </row>
    <row r="21" spans="2:10" ht="15" customHeight="1" x14ac:dyDescent="0.2">
      <c r="B21" s="10">
        <f>D15</f>
        <v>0</v>
      </c>
      <c r="C21" s="10" t="s">
        <v>7</v>
      </c>
      <c r="D21" s="12">
        <v>2.1</v>
      </c>
      <c r="E21" s="54">
        <f>B21*D21</f>
        <v>0</v>
      </c>
      <c r="G21" s="1">
        <f>I5</f>
        <v>365</v>
      </c>
      <c r="H21" s="17" t="s">
        <v>7</v>
      </c>
      <c r="I21" s="58">
        <f>107/365</f>
        <v>0.29315000000000002</v>
      </c>
      <c r="J21" s="40">
        <f>G21*I21</f>
        <v>107</v>
      </c>
    </row>
    <row r="22" spans="2:10" ht="15" customHeight="1" x14ac:dyDescent="0.2">
      <c r="C22" s="23" t="s">
        <v>27</v>
      </c>
      <c r="D22" s="3" t="s">
        <v>28</v>
      </c>
      <c r="E22" s="4">
        <f>E21*0.07</f>
        <v>0</v>
      </c>
      <c r="G22" s="19"/>
      <c r="H22" s="10"/>
      <c r="I22" s="9"/>
      <c r="J22" s="20"/>
    </row>
    <row r="23" spans="2:10" ht="15" customHeight="1" x14ac:dyDescent="0.2">
      <c r="D23" s="2" t="s">
        <v>10</v>
      </c>
      <c r="E23" s="48">
        <f>E21+E22</f>
        <v>0</v>
      </c>
      <c r="G23" s="43" t="s">
        <v>26</v>
      </c>
      <c r="H23" s="5">
        <f>D7</f>
        <v>0</v>
      </c>
      <c r="I23" s="42" t="str">
        <f>IF(D7&gt;1,"Mietparteien","Mietpartei")</f>
        <v>Mietpartei</v>
      </c>
      <c r="J23" s="25" t="e">
        <f>J21/$D$7</f>
        <v>#DIV/0!</v>
      </c>
    </row>
    <row r="24" spans="2:10" ht="15" customHeight="1" x14ac:dyDescent="0.2">
      <c r="G24" s="41"/>
      <c r="H24" s="3"/>
      <c r="J24" s="4"/>
    </row>
    <row r="25" spans="2:10" ht="15" customHeight="1" x14ac:dyDescent="0.2">
      <c r="B25" s="63" t="s">
        <v>24</v>
      </c>
      <c r="C25" s="64"/>
      <c r="D25" s="64"/>
      <c r="E25" s="65"/>
      <c r="G25" s="63" t="s">
        <v>9</v>
      </c>
      <c r="H25" s="64"/>
      <c r="I25" s="64"/>
      <c r="J25" s="65"/>
    </row>
    <row r="26" spans="2:10" ht="15" customHeight="1" x14ac:dyDescent="0.2">
      <c r="B26" s="9"/>
      <c r="C26" s="10"/>
      <c r="D26" s="9"/>
      <c r="E26" s="11"/>
      <c r="H26" s="3"/>
      <c r="J26" s="4"/>
    </row>
    <row r="27" spans="2:10" ht="15" customHeight="1" x14ac:dyDescent="0.2">
      <c r="B27" s="10" t="s">
        <v>4</v>
      </c>
      <c r="C27" s="10"/>
      <c r="D27" s="10" t="s">
        <v>3</v>
      </c>
      <c r="E27" s="12" t="s">
        <v>8</v>
      </c>
      <c r="G27" s="22" t="s">
        <v>14</v>
      </c>
      <c r="H27" s="21"/>
      <c r="I27" s="21"/>
      <c r="J27" s="44"/>
    </row>
    <row r="28" spans="2:10" ht="15" customHeight="1" x14ac:dyDescent="0.2">
      <c r="B28" s="10">
        <f>B21</f>
        <v>0</v>
      </c>
      <c r="C28" s="10" t="s">
        <v>7</v>
      </c>
      <c r="D28" s="12">
        <v>2.35</v>
      </c>
      <c r="E28" s="53">
        <f>B28*D28</f>
        <v>0</v>
      </c>
      <c r="G28" s="45"/>
      <c r="H28" s="21" t="s">
        <v>7</v>
      </c>
      <c r="I28" s="46">
        <v>0.35</v>
      </c>
      <c r="J28" s="47">
        <f>G28*I28</f>
        <v>0</v>
      </c>
    </row>
    <row r="29" spans="2:10" ht="15" customHeight="1" x14ac:dyDescent="0.2">
      <c r="G29" s="39" t="s">
        <v>29</v>
      </c>
      <c r="H29" s="22"/>
      <c r="I29" s="46"/>
      <c r="J29" s="55">
        <f>J28/365</f>
        <v>0</v>
      </c>
    </row>
    <row r="30" spans="2:10" ht="15" customHeight="1" x14ac:dyDescent="0.2"/>
    <row r="31" spans="2:10" ht="15" customHeight="1" x14ac:dyDescent="0.2">
      <c r="B31" s="2" t="s">
        <v>19</v>
      </c>
      <c r="E31" s="48">
        <f>E28+E23</f>
        <v>0</v>
      </c>
      <c r="G31" s="3" t="str">
        <f>IF(I5&gt;1,"Tage","Tag")</f>
        <v>Tage</v>
      </c>
      <c r="H31" s="3"/>
      <c r="I31" s="3" t="s">
        <v>30</v>
      </c>
      <c r="J31" s="23" t="s">
        <v>8</v>
      </c>
    </row>
    <row r="32" spans="2:10" ht="15" customHeight="1" x14ac:dyDescent="0.2">
      <c r="B32" s="2" t="s">
        <v>20</v>
      </c>
      <c r="E32" s="49" t="e">
        <f>J23+J34</f>
        <v>#DIV/0!</v>
      </c>
      <c r="G32" s="7">
        <f>I5</f>
        <v>365</v>
      </c>
      <c r="H32" s="3"/>
      <c r="I32" s="56">
        <f>J29</f>
        <v>0</v>
      </c>
      <c r="J32" s="24">
        <f>G32*I32</f>
        <v>0</v>
      </c>
    </row>
    <row r="33" spans="2:10" ht="15" customHeight="1" x14ac:dyDescent="0.2">
      <c r="B33" s="2" t="s">
        <v>10</v>
      </c>
      <c r="E33" s="48" t="e">
        <f>E31+E32</f>
        <v>#DIV/0!</v>
      </c>
      <c r="G33" s="26"/>
      <c r="H33" s="3"/>
      <c r="J33" s="4"/>
    </row>
    <row r="34" spans="2:10" ht="15" customHeight="1" x14ac:dyDescent="0.2">
      <c r="B34" s="2" t="s">
        <v>21</v>
      </c>
      <c r="E34" s="50"/>
      <c r="G34" s="43" t="s">
        <v>26</v>
      </c>
      <c r="H34" s="5">
        <f>D7</f>
        <v>0</v>
      </c>
      <c r="I34" s="2" t="str">
        <f>IF(D7&gt;1,"Mietparteien","Mietpartei")</f>
        <v>Mietpartei</v>
      </c>
      <c r="J34" s="25" t="e">
        <f>J32/D7</f>
        <v>#DIV/0!</v>
      </c>
    </row>
    <row r="35" spans="2:10" ht="15" customHeight="1" x14ac:dyDescent="0.2">
      <c r="B35" s="2" t="e">
        <f>IF(E35&gt;0,"Nachzahlung","Erstattung")</f>
        <v>#DIV/0!</v>
      </c>
      <c r="E35" s="51" t="e">
        <f>E33-E34</f>
        <v>#DIV/0!</v>
      </c>
    </row>
    <row r="36" spans="2:10" ht="15" customHeight="1" x14ac:dyDescent="0.2">
      <c r="B36" s="13"/>
    </row>
    <row r="37" spans="2:10" ht="15" customHeight="1" x14ac:dyDescent="0.2">
      <c r="B37" s="13"/>
    </row>
    <row r="38" spans="2:10" s="2" customFormat="1" ht="15" customHeight="1" x14ac:dyDescent="0.2">
      <c r="B38" s="1"/>
      <c r="C38" s="3"/>
      <c r="D38" s="1"/>
      <c r="E38" s="4"/>
      <c r="G38" s="1"/>
      <c r="H38" s="1"/>
      <c r="I38" s="1"/>
      <c r="J38" s="1"/>
    </row>
    <row r="39" spans="2:10" ht="15" customHeight="1" x14ac:dyDescent="0.2">
      <c r="B39" s="2"/>
      <c r="C39" s="2"/>
      <c r="D39" s="2"/>
      <c r="E39" s="2"/>
    </row>
    <row r="40" spans="2:10" ht="15" customHeight="1" x14ac:dyDescent="0.2"/>
    <row r="41" spans="2:10" ht="15" customHeight="1" x14ac:dyDescent="0.2"/>
    <row r="42" spans="2:10" ht="15" customHeight="1" x14ac:dyDescent="0.2"/>
    <row r="43" spans="2:10" ht="15" customHeight="1" x14ac:dyDescent="0.2"/>
    <row r="44" spans="2:10" ht="15" customHeight="1" x14ac:dyDescent="0.2"/>
    <row r="45" spans="2:10" ht="15" customHeight="1" x14ac:dyDescent="0.2"/>
    <row r="46" spans="2:10" ht="15" customHeight="1" x14ac:dyDescent="0.2"/>
    <row r="47" spans="2:10" ht="15" customHeight="1" x14ac:dyDescent="0.2"/>
    <row r="48" spans="2:10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</sheetData>
  <sheetProtection selectLockedCells="1"/>
  <mergeCells count="8">
    <mergeCell ref="B1:J1"/>
    <mergeCell ref="D3:E3"/>
    <mergeCell ref="D5:E5"/>
    <mergeCell ref="A8:A13"/>
    <mergeCell ref="G25:J25"/>
    <mergeCell ref="B25:E25"/>
    <mergeCell ref="F8:F13"/>
    <mergeCell ref="G18:J18"/>
  </mergeCells>
  <phoneticPr fontId="0" type="noConversion"/>
  <conditionalFormatting sqref="B43 G16 I16:IV16 K22:IV22">
    <cfRule type="cellIs" dxfId="3" priority="2" stopIfTrue="1" operator="equal">
      <formula>"$c$12=nein"</formula>
    </cfRule>
  </conditionalFormatting>
  <conditionalFormatting sqref="F16:F22 G14:J14">
    <cfRule type="cellIs" dxfId="2" priority="3" stopIfTrue="1" operator="equal">
      <formula>"($C$12=""nein"")"</formula>
    </cfRule>
  </conditionalFormatting>
  <conditionalFormatting sqref="K17:IV21 G17:J17">
    <cfRule type="cellIs" dxfId="1" priority="4" stopIfTrue="1" operator="equal">
      <formula>"($C$15=""nein"")"</formula>
    </cfRule>
  </conditionalFormatting>
  <conditionalFormatting sqref="I8:I12">
    <cfRule type="cellIs" dxfId="0" priority="1" stopIfTrue="1" operator="equal">
      <formula>"($C$12=""nein"")"</formula>
    </cfRule>
  </conditionalFormatting>
  <dataValidations count="2">
    <dataValidation type="list" allowBlank="1" showInputMessage="1" showErrorMessage="1" sqref="I7" xr:uid="{1181B49F-49F2-450C-9DDE-A53A7CBECFDF}">
      <formula1>$N$4:$N$5</formula1>
    </dataValidation>
    <dataValidation type="list" allowBlank="1" showInputMessage="1" showErrorMessage="1" sqref="D7" xr:uid="{8608B864-D997-4944-A02F-ED7636B1FC0B}">
      <formula1>$L$4:$L$9</formula1>
    </dataValidation>
  </dataValidations>
  <printOptions horizontalCentered="1"/>
  <pageMargins left="0.19685039370078741" right="0.39370078740157483" top="0.39370078740157483" bottom="0.39370078740157483" header="0.78740157480314965" footer="0.11811023622047245"/>
  <pageSetup paperSize="9" orientation="landscape" r:id="rId1"/>
  <headerFooter alignWithMargins="0">
    <oddFooter xml:space="preserve">&amp;LDie Mietabrechnung stellt keinen Verwaltungsakt i. S. d. § 35 VwVfG dar. Alle Berechnungen erfolgen ohne Gewähr.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0EA7-9400-44A3-9039-FABD3B4D3361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16696-3AD0-4B37-9624-2209109DE11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C n X v W K j T x E W n A A A A 9 w A A A B I A H A B D b 2 5 m a W c v U G F j a 2 F n Z S 5 4 b W w g o h g A K K A U A A A A A A A A A A A A A A A A A A A A A A A A A A A A h Y 9 L D o I w G I S v Q r q n L T U h Q n 7 K Q t 1 J Y m J i 3 D a l Q i M U Q 4 v l b i 4 8 k l c Q 4 3 P n c m a + S W Z u l y v k Y 9 s E Z 9 V b 3 Z k M R Z i i Q B n Z l d p U G R r c I Z y j n M N G y K O o V D D B x q a j 1 R m q n T u l h H j v s Z / h r q 8 I o z Q i + 2 K 9 l b V q R a i N d c J I h T 6 t 8 n 8 L c d g 9 x 3 C G k x h H S R w z T I G 8 X S i 0 + R J s G v x I f 0 x Y D I 0 b e s V L F S 5 X Q N 4 S y O s E v w N Q S w M E F A A C A A g A C n X v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p 1 7 1 g o i k e 4 D g A A A B E A A A A T A B w A R m 9 y b X V s Y X M v U 2 V j d G l v b j E u b S C i G A A o o B Q A A A A A A A A A A A A A A A A A A A A A A A A A A A A r T k 0 u y c z P U w i G 0 I b W A F B L A Q I t A B Q A A g A I A A p 1 7 1 i o 0 8 R F p w A A A P c A A A A S A A A A A A A A A A A A A A A A A A A A A A B D b 2 5 m a W c v U G F j a 2 F n Z S 5 4 b W x Q S w E C L Q A U A A I A C A A K d e 9 Y D 8 r p q 6 Q A A A D p A A A A E w A A A A A A A A A A A A A A A A D z A A A A W 0 N v b n R l b n R f V H l w Z X N d L n h t b F B L A Q I t A B Q A A g A I A A p 1 7 1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j 6 I S S Z E v x S L D Z F O g Z l J t Z A A A A A A I A A A A A A A N m A A D A A A A A E A A A A N 6 L o 9 / v B V o 3 p V x n t A l J d e 8 A A A A A B I A A A K A A A A A Q A A A A D 4 4 T z y h W s s z R Z F W p E Z u i W V A A A A C T j 1 G f G P d U z / z H Q O A l d k f S G U 5 J 1 k X b Y X Y 1 w a G x m H h C W h k y G R w Z r M E F m W X h z A 2 s V K Y l T 9 4 K E f h F K Y 3 j 2 p R 2 2 W Y i e G f a Z L C a U p d m 4 L K Z q S 6 + B x Q A A A B 7 H P T H l d p j q F v b 4 W + K o D t 6 P 7 g k J g = = < / D a t a M a s h u p > 
</file>

<file path=customXml/itemProps1.xml><?xml version="1.0" encoding="utf-8"?>
<ds:datastoreItem xmlns:ds="http://schemas.openxmlformats.org/officeDocument/2006/customXml" ds:itemID="{8F278C81-1346-447C-A919-4BF83A9041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VGW Speicher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Marx</dc:creator>
  <cp:lastModifiedBy>Koster Jutta</cp:lastModifiedBy>
  <cp:lastPrinted>2025-01-02T10:57:46Z</cp:lastPrinted>
  <dcterms:created xsi:type="dcterms:W3CDTF">2002-05-16T15:16:56Z</dcterms:created>
  <dcterms:modified xsi:type="dcterms:W3CDTF">2026-01-23T07:38:48Z</dcterms:modified>
</cp:coreProperties>
</file>